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8" yWindow="-108" windowWidth="23256" windowHeight="12576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D13" i="1"/>
  <c r="F12" i="1"/>
  <c r="L12" i="1" s="1"/>
  <c r="L11" i="1"/>
  <c r="L13" i="1" s="1"/>
  <c r="H11" i="1"/>
  <c r="G11" i="1"/>
  <c r="F11" i="1"/>
  <c r="J11" i="1" l="1"/>
  <c r="G12" i="1"/>
  <c r="G13" i="1" s="1"/>
  <c r="H12" i="1"/>
  <c r="H13" i="1" s="1"/>
  <c r="J12" i="1"/>
  <c r="K12" i="1" s="1"/>
  <c r="M12" i="1" s="1"/>
  <c r="J13" i="1" l="1"/>
  <c r="K11" i="1"/>
  <c r="K13" i="1" l="1"/>
  <c r="M11" i="1"/>
  <c r="M13" i="1" s="1"/>
</calcChain>
</file>

<file path=xl/sharedStrings.xml><?xml version="1.0" encoding="utf-8"?>
<sst xmlns="http://schemas.openxmlformats.org/spreadsheetml/2006/main" count="31" uniqueCount="28">
  <si>
    <t>Додаток 3</t>
  </si>
  <si>
    <t>до рішення Бучанської міської ради</t>
  </si>
  <si>
    <t>від ____________ №_____________</t>
  </si>
  <si>
    <t>Штатний розпис</t>
  </si>
  <si>
    <t>Комунального некомерційного підприємтсва "Бучанський центр соціальних послуг та психологічної допомоги"                                      Бучанської міської ради</t>
  </si>
  <si>
    <t>3 01.01.2026 року</t>
  </si>
  <si>
    <t>0813193"Забезпечення інституту помічника ветерана в системі переходу від військової служби до цивільного життя та окремі заходи з підтримки осіб, які захищали незалежність, суверенітет та територіальну цілісність України" (за рахунок інших джерел)</t>
  </si>
  <si>
    <t>№ з/п</t>
  </si>
  <si>
    <t>Посада</t>
  </si>
  <si>
    <t>Код посади по класифікатору</t>
  </si>
  <si>
    <t>Кількість штатних одиниць,  (чол.)</t>
  </si>
  <si>
    <t>Тарифний розряд</t>
  </si>
  <si>
    <t>Посадовий оклад(грн.)</t>
  </si>
  <si>
    <t>Надбавки обов"язкового характеру (грн.)</t>
  </si>
  <si>
    <t>Премія</t>
  </si>
  <si>
    <t>Фонд заробітної плати на місяць (грн.)</t>
  </si>
  <si>
    <t>Матеріальна допомога на оздоровлення (грн.)</t>
  </si>
  <si>
    <t>Фонд заробітної плати на 2026 р. (грн.)</t>
  </si>
  <si>
    <t>Надбавка до постанови №1298 від 30.09.2002р.за складність і напруженність в роботі 50%</t>
  </si>
  <si>
    <t xml:space="preserve">Надбавка за особливий характер праці, віжповідно до постанови 868 від 02.08.2024р. 50% </t>
  </si>
  <si>
    <t>Фахівець із супроводу ветеранів війни та демобілізованих осіб</t>
  </si>
  <si>
    <t>2446.2</t>
  </si>
  <si>
    <t>наказ</t>
  </si>
  <si>
    <t>Всього:</t>
  </si>
  <si>
    <t xml:space="preserve">Секретар ради </t>
  </si>
  <si>
    <t>Тарас ШАПРАВСЬКИЙ</t>
  </si>
  <si>
    <t>Виконавець</t>
  </si>
  <si>
    <t>Юлія ГАСІЙ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</si>
</sst>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₴_-;\-* #,##0.00\ _₴_-;_-* &quot;-&quot;??\ _₴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wrapText="1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/>
    <xf numFmtId="0" fontId="8" fillId="0" borderId="0" xfId="0" applyFont="1"/>
    <xf numFmtId="0" fontId="1" fillId="0" borderId="0" xfId="0" applyFont="1"/>
    <xf numFmtId="0" fontId="2" fillId="0" borderId="0" xfId="0" applyFont="1"/>
    <xf numFmtId="0" fontId="9" fillId="0" borderId="0" xfId="0" applyFont="1"/>
    <xf numFmtId="0" fontId="6" fillId="0" borderId="0" xfId="0" applyFont="1"/>
    <xf numFmtId="2" fontId="6" fillId="0" borderId="0" xfId="0" applyNumberFormat="1" applyFont="1"/>
    <xf numFmtId="0" fontId="10" fillId="0" borderId="0" xfId="0" applyFont="1"/>
    <xf numFmtId="43" fontId="9" fillId="0" borderId="0" xfId="0" applyNumberFormat="1" applyFont="1"/>
    <xf numFmtId="2" fontId="9" fillId="0" borderId="0" xfId="0" applyNumberFormat="1" applyFont="1"/>
    <xf numFmtId="2" fontId="0" fillId="0" borderId="0" xfId="0" applyNumberFormat="1"/>
    <xf numFmtId="0" fontId="11" fillId="0" borderId="0" xfId="0" applyFont="1" applyAlignment="1">
      <alignment horizontal="left"/>
    </xf>
    <xf numFmtId="43" fontId="9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2" fillId="0" borderId="0" xfId="0" applyFont="1"/>
    <xf numFmtId="0" fontId="13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topLeftCell="A10" workbookViewId="0">
      <selection activeCell="B21" sqref="B21:B22"/>
    </sheetView>
  </sheetViews>
  <sheetFormatPr defaultRowHeight="14.4" x14ac:dyDescent="0.3"/>
  <cols>
    <col min="1" max="1" width="3.88671875" customWidth="1"/>
    <col min="2" max="2" width="20.6640625" customWidth="1"/>
    <col min="3" max="3" width="9.109375" customWidth="1"/>
    <col min="4" max="4" width="8.33203125" customWidth="1"/>
    <col min="5" max="5" width="7.109375" customWidth="1"/>
    <col min="6" max="6" width="10.33203125" customWidth="1"/>
    <col min="7" max="7" width="13.88671875" customWidth="1"/>
    <col min="8" max="8" width="14.33203125" customWidth="1"/>
    <col min="9" max="11" width="10.6640625" customWidth="1"/>
    <col min="12" max="12" width="11.109375" customWidth="1"/>
    <col min="13" max="13" width="15" customWidth="1"/>
  </cols>
  <sheetData>
    <row r="1" spans="1:13" x14ac:dyDescent="0.3">
      <c r="J1" s="35" t="s">
        <v>0</v>
      </c>
      <c r="K1" s="35"/>
      <c r="L1" s="35"/>
    </row>
    <row r="2" spans="1:13" x14ac:dyDescent="0.3">
      <c r="J2" s="35" t="s">
        <v>1</v>
      </c>
      <c r="K2" s="35"/>
      <c r="L2" s="35"/>
    </row>
    <row r="3" spans="1:13" x14ac:dyDescent="0.3">
      <c r="J3" s="35" t="s">
        <v>2</v>
      </c>
      <c r="K3" s="35"/>
      <c r="L3" s="35"/>
    </row>
    <row r="5" spans="1:13" ht="15.6" x14ac:dyDescent="0.3">
      <c r="B5" s="29" t="s">
        <v>3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ht="15.6" x14ac:dyDescent="0.3">
      <c r="B6" s="30" t="s">
        <v>4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</row>
    <row r="7" spans="1:13" x14ac:dyDescent="0.3">
      <c r="B7" s="31" t="s">
        <v>5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3" x14ac:dyDescent="0.3">
      <c r="B8" s="32" t="s">
        <v>6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48.6" x14ac:dyDescent="0.3">
      <c r="A9" s="1" t="s">
        <v>7</v>
      </c>
      <c r="B9" s="2" t="s">
        <v>8</v>
      </c>
      <c r="C9" s="3" t="s">
        <v>9</v>
      </c>
      <c r="D9" s="4" t="s">
        <v>10</v>
      </c>
      <c r="E9" s="1" t="s">
        <v>11</v>
      </c>
      <c r="F9" s="1" t="s">
        <v>12</v>
      </c>
      <c r="G9" s="33" t="s">
        <v>13</v>
      </c>
      <c r="H9" s="34"/>
      <c r="I9" s="33" t="s">
        <v>14</v>
      </c>
      <c r="J9" s="34"/>
      <c r="K9" s="1" t="s">
        <v>15</v>
      </c>
      <c r="L9" s="1" t="s">
        <v>16</v>
      </c>
      <c r="M9" s="1" t="s">
        <v>17</v>
      </c>
    </row>
    <row r="10" spans="1:13" ht="72.599999999999994" x14ac:dyDescent="0.3">
      <c r="A10" s="2"/>
      <c r="B10" s="5"/>
      <c r="C10" s="5"/>
      <c r="D10" s="5"/>
      <c r="E10" s="5"/>
      <c r="F10" s="5"/>
      <c r="G10" s="1" t="s">
        <v>18</v>
      </c>
      <c r="H10" s="1" t="s">
        <v>19</v>
      </c>
      <c r="I10" s="1"/>
      <c r="J10" s="1"/>
      <c r="K10" s="6"/>
      <c r="L10" s="6"/>
      <c r="M10" s="6"/>
    </row>
    <row r="11" spans="1:13" ht="36" x14ac:dyDescent="0.3">
      <c r="A11" s="7">
        <v>1</v>
      </c>
      <c r="B11" s="8" t="s">
        <v>20</v>
      </c>
      <c r="C11" s="3" t="s">
        <v>21</v>
      </c>
      <c r="D11" s="3">
        <v>13</v>
      </c>
      <c r="E11" s="3">
        <v>11</v>
      </c>
      <c r="F11" s="9">
        <f>6863*D11</f>
        <v>89219</v>
      </c>
      <c r="G11" s="10">
        <f>F11*0.5</f>
        <v>44609.5</v>
      </c>
      <c r="H11" s="10">
        <f>F11*0.5</f>
        <v>44609.5</v>
      </c>
      <c r="I11" s="9" t="s">
        <v>22</v>
      </c>
      <c r="J11" s="9">
        <f>F11+G11+H11</f>
        <v>178438</v>
      </c>
      <c r="K11" s="9">
        <f>F11+G11+H11+J11</f>
        <v>356876</v>
      </c>
      <c r="L11" s="9">
        <f>F11</f>
        <v>89219</v>
      </c>
      <c r="M11" s="9">
        <f>K11*12+L11</f>
        <v>4371731</v>
      </c>
    </row>
    <row r="12" spans="1:13" ht="36" x14ac:dyDescent="0.3">
      <c r="A12" s="7">
        <v>2</v>
      </c>
      <c r="B12" s="8" t="s">
        <v>20</v>
      </c>
      <c r="C12" s="3" t="s">
        <v>21</v>
      </c>
      <c r="D12" s="3">
        <v>2</v>
      </c>
      <c r="E12" s="3">
        <v>12</v>
      </c>
      <c r="F12" s="9">
        <f>7356*D12</f>
        <v>14712</v>
      </c>
      <c r="G12" s="10">
        <f>F12*0.5</f>
        <v>7356</v>
      </c>
      <c r="H12" s="10">
        <f>F12*0.5</f>
        <v>7356</v>
      </c>
      <c r="I12" s="9" t="s">
        <v>22</v>
      </c>
      <c r="J12" s="9">
        <f>F12+G12+H12</f>
        <v>29424</v>
      </c>
      <c r="K12" s="9">
        <f>F12+G12+H12+J12</f>
        <v>58848</v>
      </c>
      <c r="L12" s="9">
        <f>F12</f>
        <v>14712</v>
      </c>
      <c r="M12" s="9">
        <f>K12*12+L12</f>
        <v>720888</v>
      </c>
    </row>
    <row r="13" spans="1:13" x14ac:dyDescent="0.3">
      <c r="A13" s="11" t="s">
        <v>23</v>
      </c>
      <c r="B13" s="5"/>
      <c r="C13" s="5"/>
      <c r="D13" s="12">
        <f>SUM(D11:D12)</f>
        <v>15</v>
      </c>
      <c r="E13" s="12"/>
      <c r="F13" s="13">
        <f>SUM(F11:F12)</f>
        <v>103931</v>
      </c>
      <c r="G13" s="14">
        <f>SUM(G11:G12)</f>
        <v>51965.5</v>
      </c>
      <c r="H13" s="14">
        <f>H11+H12</f>
        <v>51965.5</v>
      </c>
      <c r="I13" s="13"/>
      <c r="J13" s="13">
        <f>SUM(J11:J12)</f>
        <v>207862</v>
      </c>
      <c r="K13" s="13">
        <f>SUM(K11:K12)</f>
        <v>415724</v>
      </c>
      <c r="L13" s="13">
        <f>SUM(L11:L12)</f>
        <v>103931</v>
      </c>
      <c r="M13" s="13">
        <f>SUM(M11:M12)</f>
        <v>5092619</v>
      </c>
    </row>
    <row r="15" spans="1:13" x14ac:dyDescent="0.3">
      <c r="I15" s="15"/>
      <c r="J15" s="15"/>
      <c r="K15" s="15"/>
      <c r="L15" s="15"/>
      <c r="M15" s="16"/>
    </row>
    <row r="16" spans="1:13" x14ac:dyDescent="0.3">
      <c r="I16" s="15"/>
      <c r="J16" s="15"/>
      <c r="K16" s="15"/>
      <c r="L16" s="15"/>
      <c r="M16" s="16"/>
    </row>
    <row r="17" spans="2:13" ht="15.6" x14ac:dyDescent="0.3">
      <c r="B17" s="17" t="s">
        <v>24</v>
      </c>
      <c r="C17" s="18"/>
      <c r="D17" s="18"/>
      <c r="E17" s="18"/>
      <c r="F17" s="18"/>
      <c r="G17" s="17" t="s">
        <v>25</v>
      </c>
      <c r="M17" s="16"/>
    </row>
    <row r="18" spans="2:13" ht="15.6" x14ac:dyDescent="0.3">
      <c r="B18" s="19"/>
      <c r="C18" s="28"/>
      <c r="D18" s="28"/>
      <c r="E18" s="28"/>
      <c r="F18" s="20"/>
      <c r="G18" s="20"/>
      <c r="H18" s="20"/>
      <c r="I18" s="21"/>
      <c r="J18" s="22"/>
      <c r="K18" s="22"/>
      <c r="L18" s="21"/>
      <c r="M18" s="22"/>
    </row>
    <row r="19" spans="2:13" ht="15.6" x14ac:dyDescent="0.3">
      <c r="B19" s="23"/>
      <c r="C19" s="24"/>
      <c r="D19" s="24"/>
      <c r="E19" s="24"/>
      <c r="F19" s="20"/>
      <c r="G19" s="20"/>
      <c r="H19" s="25"/>
      <c r="M19" s="26"/>
    </row>
    <row r="21" spans="2:13" x14ac:dyDescent="0.3">
      <c r="B21" s="36" t="s">
        <v>26</v>
      </c>
    </row>
    <row r="22" spans="2:13" x14ac:dyDescent="0.3">
      <c r="B22" s="36" t="s">
        <v>27</v>
      </c>
    </row>
    <row r="23" spans="2:13" x14ac:dyDescent="0.3">
      <c r="B23" s="27"/>
    </row>
  </sheetData>
  <mergeCells count="7">
    <mergeCell ref="C18:E18"/>
    <mergeCell ref="B5:M5"/>
    <mergeCell ref="B6:M6"/>
    <mergeCell ref="B7:M7"/>
    <mergeCell ref="B8:M8"/>
    <mergeCell ref="G9:H9"/>
    <mergeCell ref="I9:J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2015-06-05T18:19:34Z</dcterms:created>
  <dcterms:modified xsi:type="dcterms:W3CDTF">2025-12-19T13:21:07Z</dcterms:modified>
</cp:coreProperties>
</file>